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52"/>
  </bookViews>
  <sheets>
    <sheet name="01.Zunanja ureditev" sheetId="4" r:id="rId1"/>
  </sheets>
  <calcPr calcId="145621" iterateDelta="1E-4"/>
</workbook>
</file>

<file path=xl/calcChain.xml><?xml version="1.0" encoding="utf-8"?>
<calcChain xmlns="http://schemas.openxmlformats.org/spreadsheetml/2006/main">
  <c r="F121" i="4" l="1"/>
  <c r="F18" i="4" l="1"/>
  <c r="F20" i="4"/>
  <c r="F22" i="4"/>
  <c r="F27" i="4"/>
  <c r="F29" i="4"/>
  <c r="F31" i="4"/>
  <c r="F33" i="4"/>
  <c r="C40" i="4"/>
  <c r="F40" i="4" s="1"/>
  <c r="C42" i="4"/>
  <c r="F42" i="4" s="1"/>
  <c r="C47" i="4"/>
  <c r="F47" i="4" s="1"/>
  <c r="C49" i="4"/>
  <c r="F49" i="4" s="1"/>
  <c r="C51" i="4"/>
  <c r="F51" i="4" s="1"/>
  <c r="C60" i="4"/>
  <c r="F60" i="4" s="1"/>
  <c r="C62" i="4"/>
  <c r="F62" i="4" s="1"/>
  <c r="F69" i="4"/>
  <c r="C76" i="4"/>
  <c r="C64" i="4" s="1"/>
  <c r="F64" i="4" s="1"/>
  <c r="F78" i="4"/>
  <c r="F83" i="4"/>
  <c r="F85" i="4"/>
  <c r="F92" i="4"/>
  <c r="F94" i="4"/>
  <c r="F101" i="4"/>
  <c r="F106" i="4"/>
  <c r="F108" i="4"/>
  <c r="F110" i="4"/>
  <c r="F112" i="4"/>
  <c r="F114" i="4"/>
  <c r="F116" i="4"/>
  <c r="F123" i="4" s="1"/>
  <c r="F76" i="4" l="1"/>
</calcChain>
</file>

<file path=xl/sharedStrings.xml><?xml version="1.0" encoding="utf-8"?>
<sst xmlns="http://schemas.openxmlformats.org/spreadsheetml/2006/main" count="146" uniqueCount="115">
  <si>
    <t>m2</t>
  </si>
  <si>
    <t>m1</t>
  </si>
  <si>
    <t>m3</t>
  </si>
  <si>
    <t>1.</t>
  </si>
  <si>
    <t>4.</t>
  </si>
  <si>
    <t>2.</t>
  </si>
  <si>
    <t>3.</t>
  </si>
  <si>
    <t>6.</t>
  </si>
  <si>
    <t>7.</t>
  </si>
  <si>
    <t>SPLOŠNI OPIS</t>
  </si>
  <si>
    <t>Dela je potrebno izvajati po določilih začasnih tehničnih predpisov in skladno z obveznimi SIST -i oz. JUS-i.</t>
  </si>
  <si>
    <t>Standardi za zemeljska dela vsebujejo poleg izdelave same po opisu v posamezni postavki še:</t>
  </si>
  <si>
    <t>*</t>
  </si>
  <si>
    <t>dela in ukrepe po določilih veljavcnih predpisov varstva  pri delu</t>
  </si>
  <si>
    <t>V ceni za enoto je treba upoštevati vsa dela, ki so opisana v posamezni postavki, ter vsa dela in ukrepe iz 2. točke splošnega opisa</t>
  </si>
  <si>
    <t xml:space="preserve">4. </t>
  </si>
  <si>
    <t>Izkope se obračuna na podlagi profilov , posnetih pred pričetkom del in po opravljenem delu.</t>
  </si>
  <si>
    <t xml:space="preserve">5. </t>
  </si>
  <si>
    <t>V primeru, da se med delom v gradbeni jami pojavi voda, se dodatek za delo v vodi, oz. za črpanje vode ne obračuna posebej, kar velja tudi za meteorno vodo. Ponudnik mora te stroške zajeti v cenah za enoto posameznih postavk.</t>
  </si>
  <si>
    <t>Pri izvedbi izkopov je potrebno obvezno upoštevati navodila in mnenje geomehanika. Po opravljenem izkopu in kontroli geomehanik poda mnenje, ki je merodajno za nadaljevanje dela.</t>
  </si>
  <si>
    <t>ponudnik se mora seznaniti z geomehanskim poročilom</t>
  </si>
  <si>
    <t>ponudnik mora vkalkulirati izvedbe začasne deponije za material za ponovni zasip</t>
  </si>
  <si>
    <t>VOZIŠČNE KONSTRUKCIJE</t>
  </si>
  <si>
    <t>ODVODNJAVANJE</t>
  </si>
  <si>
    <t>OPREMA CEST</t>
  </si>
  <si>
    <t>PREDDELA:</t>
  </si>
  <si>
    <t>1.1</t>
  </si>
  <si>
    <t>GEODETSKA DELA</t>
  </si>
  <si>
    <t>1.1.1</t>
  </si>
  <si>
    <t>Zakoličba zunanje ureditve, postavitev gradbenih profilov tako smerno kot višinsko, ter njihovo zavarovanje.</t>
  </si>
  <si>
    <t>kos</t>
  </si>
  <si>
    <t>Priprava in zaščita gradbišča, postavitev, najem in odvoz pisarniških in gradbiščnih kontejnerjev, ureditev prometne signalizacije, izvedba gradbiščnih priključkov (voda, elektrika) z vsemi pomožnimi deli.</t>
  </si>
  <si>
    <t>Prometna ureditev gradbiščnega dostopa z javne ceste, komplet z vsemi pomožnimi deli.</t>
  </si>
  <si>
    <t>1.2</t>
  </si>
  <si>
    <t>RUŠITVENA DELA</t>
  </si>
  <si>
    <t>1.2.1</t>
  </si>
  <si>
    <t>Rezanje obstoječega asfalta v debelini do 20 cm.</t>
  </si>
  <si>
    <t>1.2.2</t>
  </si>
  <si>
    <t>Rušenje vseh vrst asfaltnih vozišč v deb. do 15 cm, s transportom na trajno deponijo izvajalca.</t>
  </si>
  <si>
    <t>1.2.3</t>
  </si>
  <si>
    <t>Rušenje vseh vrst robnikov in odvoz materiala na trajno deponijo</t>
  </si>
  <si>
    <t>1.2.4</t>
  </si>
  <si>
    <t>Rušenje vseh vrst cestnih jaškov in povezav, ter odvoz na trajno deponijo.</t>
  </si>
  <si>
    <t>2.1</t>
  </si>
  <si>
    <t>IZKOPI</t>
  </si>
  <si>
    <t>2.1.1</t>
  </si>
  <si>
    <t>Izkopi za objekt so obračunani v načrtu arhitekture.</t>
  </si>
  <si>
    <t>Odriv humusa v debelini cca 20 – 25 cm na začasno deponijo (100 m) za kasnejšo uporabo oz. humuziranje zelenic in brežin</t>
  </si>
  <si>
    <t>2.1.2</t>
  </si>
  <si>
    <t>Izkop gradbene jame z odvozom na gradbiščno deponijo.</t>
  </si>
  <si>
    <t>2.2</t>
  </si>
  <si>
    <t>BREŽINE, ZELENICE IN OPREMA</t>
  </si>
  <si>
    <t>2.2.1</t>
  </si>
  <si>
    <t>Dobava in vgraditev kakovostne rodovitne zemlje v debelini 10 cm za potrebe humuziranja zelenih površin (trata)</t>
  </si>
  <si>
    <t>2.2.2</t>
  </si>
  <si>
    <t>Dovoz in razstiranje  rjave zemljine v debelini 20 cm (raščen teren). Dovoz z gradbiščne deponije.</t>
  </si>
  <si>
    <t>2.2.3</t>
  </si>
  <si>
    <t>Fino planiranje, travno seme, sejanje, valjanje</t>
  </si>
  <si>
    <t>3.1</t>
  </si>
  <si>
    <t>NOSILNE PLASTI</t>
  </si>
  <si>
    <t>3.1.1</t>
  </si>
  <si>
    <t>NEVEZANE NOSILNE PLASTI</t>
  </si>
  <si>
    <t>3.1.1.1</t>
  </si>
  <si>
    <t>Dobava kamnitega tamponskega materiala, drobljenec frakcije 0-32, brez glinenih primesi, s čim manjšo vsebnostjo frakcije 0-4, vgrajevanje na planum z ravnanjem in utrjevanjem v debelini 30 cm na celotni novi površini parkirišč, voznih poti in peš poti, vse v predpisanih nagibih, utrjevanje do predvidene trdnosti 60-100 Mpa(predpiše geomehanik).</t>
  </si>
  <si>
    <t>3.1.1.2</t>
  </si>
  <si>
    <t>Dobava kamnitega tamponskega materiala, drobljenec frakcije 0-32, brez glinenih primesi, s čim manjšo vsebnostjo frakcije 0-4, vgrajevanje na planum z ravnanjem in utrjevanjem v debelini 20 cm na celotni novi površini peš poti, vse v predpisanih nagibih, utrjevanje do predvidene trdnosti 80Mpa(predpiše geomehanik).</t>
  </si>
  <si>
    <t>3.1.1.3</t>
  </si>
  <si>
    <t>Dobava in vgrajevanje kamnitega nasipnega materiala v deb. 10cm iz prodnikov - pas ob objektu.</t>
  </si>
  <si>
    <t>3.2</t>
  </si>
  <si>
    <t>VEZANE ZGORNJE NOSILNE PLASTI</t>
  </si>
  <si>
    <t>3.2.1</t>
  </si>
  <si>
    <t>Izdelava nosilne plasti bituminiziranega drobljenca BZNP22 v deb. 5cm.</t>
  </si>
  <si>
    <t>3.3</t>
  </si>
  <si>
    <t>OBRABNE IN ZAPORNE PLASTI</t>
  </si>
  <si>
    <t>3.3.1</t>
  </si>
  <si>
    <t>VEZANE OBRABNE IN ZAPORNE PLASTI</t>
  </si>
  <si>
    <t>3.3.1.1</t>
  </si>
  <si>
    <t>Izdelava obrabnozaporne plasti bitumenskega betona BB8 iz zmesi zrn 0/8 mm iz karbonatnih kamenin v deb. 4cm (povozne in pohodne površine)</t>
  </si>
  <si>
    <t>3.3.1.2</t>
  </si>
  <si>
    <t>Nabava, dobava in polaganje ločilnega filca. Uporabi se filc 200g/m2.</t>
  </si>
  <si>
    <t>ROBNIKI, OBROBE</t>
  </si>
  <si>
    <t>Nabava, dobava in vgraditev predfabriciranih dvignjenih robnikov iz cementnega betona s prerezom 15/25 cm vključno z izvedbo temelja iz podložnega betona MB 20.</t>
  </si>
  <si>
    <t>3.3.2</t>
  </si>
  <si>
    <t>Nabava, dobava in vgraditev  grednih robnikov s prerezom 5/25cmcm vključno z izvedbo temelja iz podložnega betona MB 20.</t>
  </si>
  <si>
    <t>4.1</t>
  </si>
  <si>
    <t>JAŠKI IN KANALETE</t>
  </si>
  <si>
    <t>4.1.1</t>
  </si>
  <si>
    <t>Izdelava jaška  iz cementnega betona , krožnega prereza o 45m, globine 1,5 do 2,0 m, skupaj z izkopom in LTŽ rešetko nosilnosti 400 kN.</t>
  </si>
  <si>
    <t>4.1.2</t>
  </si>
  <si>
    <t>Izdelava jaška  iz cementnega betona , krožnega prereza o 45m, globine 1,5 do 2,0 m, skupaj z izkopom invtokom pod robnik</t>
  </si>
  <si>
    <t>5</t>
  </si>
  <si>
    <t>5.1</t>
  </si>
  <si>
    <t>POKONČNA OPREMA CEST</t>
  </si>
  <si>
    <t>5.1.1</t>
  </si>
  <si>
    <t>Nabava, dobava in postavitev  trikotnega prometnega znaka, podloga iz vroče cinkane jeklene pločevine, znak z odsevno folijo 1. vrste, dolžina stranice a=600 mm, skupaj s temeljem, stebričem in vsem pritrdilnim materialom</t>
  </si>
  <si>
    <t>5.2</t>
  </si>
  <si>
    <t xml:space="preserve">OZNAČBE NA VOZIŠČU </t>
  </si>
  <si>
    <t>5.2.1</t>
  </si>
  <si>
    <t xml:space="preserve">Izdelava tankoslojne neprekinjene označbe z enokomponentno belo barvo, strojno,  debelina plasti suhe snovi 200 um, širina črte 10 cm </t>
  </si>
  <si>
    <t>5.2.2</t>
  </si>
  <si>
    <t xml:space="preserve">Izdelava tankoslojne neprekinjene označbe z enokomponentno rumeno barvo, strojno,  debelina plasti suhe snovi 200 um, širina črte 25 cm </t>
  </si>
  <si>
    <t>5.2.3</t>
  </si>
  <si>
    <t xml:space="preserve">Izdelava tankoslojne neprekinjene označbe z enokomponentno rumeno barvo, strojno,  debelina plasti suhe snovi 200 um, širina črte 250 cm </t>
  </si>
  <si>
    <t>5.2.4</t>
  </si>
  <si>
    <t>Obeležba parkirnih mest - oznaka invalid</t>
  </si>
  <si>
    <t>5.2.5</t>
  </si>
  <si>
    <t>Označba prehodov za pešce</t>
  </si>
  <si>
    <t>5.2.6</t>
  </si>
  <si>
    <t>Dobava drsnih konzolnih vrat na motorni pogon L=8.0m, ter osebnega prehoda, Š=1.0m, glej priloženo skico.</t>
  </si>
  <si>
    <t>kpl</t>
  </si>
  <si>
    <t>6</t>
  </si>
  <si>
    <t>Skupaj brez DDV</t>
  </si>
  <si>
    <t>Izdelava PID dokumentacije izdelano skladno z veljavno zakonodajo</t>
  </si>
  <si>
    <t>OSTALO</t>
  </si>
  <si>
    <t>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</si>
</sst>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70" formatCode="#,##0.0"/>
  </numFmts>
  <fonts count="13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Arial"/>
      <family val="2"/>
      <charset val="1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left" vertical="top" wrapText="1"/>
    </xf>
  </cellStyleXfs>
  <cellXfs count="79">
    <xf numFmtId="0" fontId="0" fillId="0" borderId="0" xfId="0"/>
    <xf numFmtId="0" fontId="10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right" wrapText="1"/>
    </xf>
    <xf numFmtId="0" fontId="0" fillId="0" borderId="0" xfId="0" applyFont="1" applyAlignment="1" applyProtection="1">
      <alignment vertical="top" wrapText="1"/>
    </xf>
    <xf numFmtId="4" fontId="5" fillId="0" borderId="0" xfId="0" applyNumberFormat="1" applyFont="1" applyFill="1" applyBorder="1" applyAlignment="1" applyProtection="1">
      <alignment horizontal="justify" vertical="top" wrapText="1"/>
    </xf>
    <xf numFmtId="49" fontId="0" fillId="0" borderId="0" xfId="0" applyNumberFormat="1" applyFont="1" applyFill="1" applyBorder="1" applyAlignment="1" applyProtection="1">
      <alignment horizontal="left" vertical="top"/>
    </xf>
    <xf numFmtId="4" fontId="0" fillId="0" borderId="0" xfId="0" applyNumberFormat="1" applyFont="1" applyFill="1" applyBorder="1" applyAlignment="1" applyProtection="1">
      <alignment horizontal="right"/>
    </xf>
    <xf numFmtId="44" fontId="0" fillId="0" borderId="0" xfId="0" applyNumberFormat="1" applyFont="1" applyFill="1" applyBorder="1" applyAlignment="1" applyProtection="1">
      <alignment horizontal="right"/>
    </xf>
    <xf numFmtId="44" fontId="10" fillId="0" borderId="0" xfId="0" applyNumberFormat="1" applyFont="1" applyFill="1" applyBorder="1" applyAlignment="1" applyProtection="1">
      <alignment horizontal="right"/>
    </xf>
    <xf numFmtId="0" fontId="3" fillId="0" borderId="0" xfId="1" applyFont="1" applyAlignment="1" applyProtection="1">
      <alignment vertical="top"/>
    </xf>
    <xf numFmtId="49" fontId="9" fillId="0" borderId="0" xfId="0" applyNumberFormat="1" applyFont="1" applyFill="1" applyBorder="1" applyAlignment="1" applyProtection="1">
      <alignment horizontal="left" vertical="top"/>
    </xf>
    <xf numFmtId="49" fontId="0" fillId="0" borderId="0" xfId="0" applyNumberFormat="1" applyFont="1" applyBorder="1" applyAlignment="1" applyProtection="1">
      <alignment horizontal="center" vertical="top" wrapText="1"/>
    </xf>
    <xf numFmtId="0" fontId="0" fillId="0" borderId="0" xfId="6" applyFont="1" applyBorder="1" applyAlignment="1" applyProtection="1">
      <alignment vertical="top" wrapText="1"/>
    </xf>
    <xf numFmtId="4" fontId="0" fillId="0" borderId="0" xfId="0" applyNumberFormat="1" applyFont="1" applyBorder="1" applyAlignment="1" applyProtection="1">
      <alignment horizontal="center" vertical="top"/>
    </xf>
    <xf numFmtId="0" fontId="0" fillId="0" borderId="0" xfId="6" applyNumberFormat="1" applyFont="1" applyBorder="1" applyAlignment="1" applyProtection="1">
      <alignment horizontal="center" vertical="top"/>
    </xf>
    <xf numFmtId="44" fontId="0" fillId="0" borderId="0" xfId="0" applyNumberFormat="1" applyFont="1" applyBorder="1" applyAlignment="1" applyProtection="1">
      <alignment vertical="top"/>
    </xf>
    <xf numFmtId="0" fontId="0" fillId="0" borderId="0" xfId="0" applyFont="1" applyBorder="1" applyAlignment="1" applyProtection="1">
      <alignment vertical="top" wrapText="1"/>
    </xf>
    <xf numFmtId="0" fontId="0" fillId="0" borderId="0" xfId="0" applyNumberFormat="1" applyFont="1" applyBorder="1" applyAlignment="1" applyProtection="1">
      <alignment horizontal="center" vertical="top"/>
    </xf>
    <xf numFmtId="49" fontId="0" fillId="2" borderId="0" xfId="0" applyNumberFormat="1" applyFont="1" applyFill="1" applyBorder="1" applyAlignment="1" applyProtection="1">
      <alignment horizontal="center" vertical="top" wrapText="1"/>
    </xf>
    <xf numFmtId="0" fontId="10" fillId="2" borderId="0" xfId="0" applyFont="1" applyFill="1" applyBorder="1" applyAlignment="1" applyProtection="1">
      <alignment vertical="center" wrapText="1"/>
    </xf>
    <xf numFmtId="4" fontId="0" fillId="2" borderId="0" xfId="0" applyNumberFormat="1" applyFont="1" applyFill="1" applyBorder="1" applyAlignment="1" applyProtection="1">
      <alignment horizontal="center" vertical="top"/>
    </xf>
    <xf numFmtId="0" fontId="10" fillId="2" borderId="0" xfId="0" applyNumberFormat="1" applyFont="1" applyFill="1" applyBorder="1" applyAlignment="1" applyProtection="1">
      <alignment horizontal="center" vertical="top" wrapText="1"/>
    </xf>
    <xf numFmtId="44" fontId="0" fillId="2" borderId="0" xfId="0" applyNumberFormat="1" applyFont="1" applyFill="1" applyBorder="1" applyAlignment="1" applyProtection="1">
      <alignment vertical="top"/>
    </xf>
    <xf numFmtId="0" fontId="10" fillId="0" borderId="0" xfId="0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horizontal="center" vertical="top"/>
    </xf>
    <xf numFmtId="49" fontId="10" fillId="0" borderId="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vertical="top" wrapText="1"/>
    </xf>
    <xf numFmtId="4" fontId="10" fillId="0" borderId="0" xfId="0" applyNumberFormat="1" applyFont="1" applyBorder="1" applyAlignment="1" applyProtection="1">
      <alignment horizontal="center" vertical="top"/>
    </xf>
    <xf numFmtId="44" fontId="10" fillId="0" borderId="0" xfId="0" applyNumberFormat="1" applyFont="1" applyBorder="1" applyAlignment="1" applyProtection="1">
      <alignment vertical="top"/>
    </xf>
    <xf numFmtId="0" fontId="0" fillId="0" borderId="0" xfId="0" applyFont="1" applyFill="1" applyBorder="1" applyAlignment="1" applyProtection="1">
      <alignment vertical="top" wrapText="1"/>
    </xf>
    <xf numFmtId="4" fontId="0" fillId="0" borderId="0" xfId="0" applyNumberFormat="1" applyFont="1" applyAlignment="1" applyProtection="1">
      <alignment vertical="top"/>
    </xf>
    <xf numFmtId="49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Font="1" applyFill="1" applyBorder="1" applyAlignment="1" applyProtection="1">
      <alignment vertical="top" wrapText="1"/>
    </xf>
    <xf numFmtId="4" fontId="10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44" fontId="1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Alignment="1" applyProtection="1">
      <alignment horizontal="right" vertical="top"/>
    </xf>
    <xf numFmtId="49" fontId="10" fillId="0" borderId="0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>
      <alignment vertical="center" wrapText="1"/>
    </xf>
    <xf numFmtId="49" fontId="7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vertical="top" wrapText="1"/>
    </xf>
    <xf numFmtId="4" fontId="10" fillId="2" borderId="0" xfId="0" applyNumberFormat="1" applyFont="1" applyFill="1" applyBorder="1" applyAlignment="1" applyProtection="1">
      <alignment horizontal="center" vertical="top"/>
    </xf>
    <xf numFmtId="0" fontId="10" fillId="2" borderId="0" xfId="0" applyNumberFormat="1" applyFont="1" applyFill="1" applyBorder="1" applyAlignment="1" applyProtection="1">
      <alignment horizontal="center" vertical="top"/>
    </xf>
    <xf numFmtId="44" fontId="10" fillId="2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vertical="top" wrapText="1"/>
    </xf>
    <xf numFmtId="49" fontId="8" fillId="0" borderId="0" xfId="0" applyNumberFormat="1" applyFont="1" applyBorder="1" applyAlignment="1" applyProtection="1">
      <alignment horizontal="center"/>
    </xf>
    <xf numFmtId="0" fontId="10" fillId="0" borderId="0" xfId="0" applyNumberFormat="1" applyFont="1" applyBorder="1" applyAlignment="1" applyProtection="1">
      <alignment horizontal="center" vertical="top" wrapText="1"/>
    </xf>
    <xf numFmtId="49" fontId="10" fillId="2" borderId="0" xfId="0" applyNumberFormat="1" applyFont="1" applyFill="1" applyBorder="1" applyAlignment="1" applyProtection="1">
      <alignment horizontal="center" vertical="top" wrapText="1"/>
    </xf>
    <xf numFmtId="0" fontId="10" fillId="2" borderId="0" xfId="0" applyFont="1" applyFill="1" applyBorder="1" applyAlignment="1" applyProtection="1">
      <alignment vertical="top" wrapText="1"/>
    </xf>
    <xf numFmtId="0" fontId="10" fillId="2" borderId="0" xfId="0" applyFont="1" applyFill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horizontal="center" vertical="top" wrapText="1"/>
    </xf>
    <xf numFmtId="4" fontId="0" fillId="0" borderId="0" xfId="2" applyNumberFormat="1" applyFont="1" applyBorder="1" applyAlignment="1" applyProtection="1">
      <alignment horizontal="center" vertical="top"/>
    </xf>
    <xf numFmtId="49" fontId="0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6" applyFont="1" applyFill="1" applyBorder="1" applyAlignment="1" applyProtection="1">
      <alignment vertical="top" wrapText="1"/>
    </xf>
    <xf numFmtId="4" fontId="0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44" fontId="0" fillId="0" borderId="0" xfId="0" applyNumberFormat="1" applyFont="1" applyFill="1" applyBorder="1" applyAlignment="1" applyProtection="1">
      <alignment vertical="top"/>
    </xf>
    <xf numFmtId="0" fontId="7" fillId="2" borderId="0" xfId="0" applyNumberFormat="1" applyFont="1" applyFill="1" applyBorder="1" applyAlignment="1" applyProtection="1">
      <alignment horizontal="center" vertical="top"/>
    </xf>
    <xf numFmtId="0" fontId="0" fillId="0" borderId="0" xfId="6" applyFont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horizontal="center" vertical="top"/>
    </xf>
    <xf numFmtId="0" fontId="6" fillId="0" borderId="0" xfId="0" applyFont="1" applyBorder="1" applyAlignment="1" applyProtection="1">
      <alignment vertical="center" wrapText="1"/>
    </xf>
    <xf numFmtId="0" fontId="6" fillId="0" borderId="0" xfId="0" applyNumberFormat="1" applyFont="1" applyBorder="1" applyAlignment="1" applyProtection="1">
      <alignment horizontal="center" vertical="top" wrapText="1"/>
    </xf>
    <xf numFmtId="0" fontId="6" fillId="0" borderId="0" xfId="0" applyNumberFormat="1" applyFont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left" vertical="top" wrapText="1"/>
    </xf>
    <xf numFmtId="170" fontId="0" fillId="0" borderId="0" xfId="0" applyNumberFormat="1" applyFont="1" applyBorder="1" applyAlignment="1" applyProtection="1">
      <alignment horizontal="center" vertical="top"/>
    </xf>
    <xf numFmtId="44" fontId="3" fillId="0" borderId="0" xfId="1" applyNumberFormat="1" applyFont="1" applyAlignment="1" applyProtection="1">
      <alignment vertical="top"/>
    </xf>
    <xf numFmtId="0" fontId="4" fillId="0" borderId="0" xfId="1" applyFont="1" applyAlignment="1" applyProtection="1">
      <alignment vertical="top"/>
    </xf>
    <xf numFmtId="44" fontId="4" fillId="0" borderId="0" xfId="1" applyNumberFormat="1" applyFont="1" applyAlignment="1" applyProtection="1">
      <alignment vertical="top"/>
    </xf>
    <xf numFmtId="44" fontId="0" fillId="0" borderId="0" xfId="0" applyNumberFormat="1" applyFont="1" applyBorder="1" applyAlignment="1" applyProtection="1">
      <alignment vertical="top"/>
      <protection locked="0"/>
    </xf>
    <xf numFmtId="44" fontId="0" fillId="0" borderId="0" xfId="0" applyNumberFormat="1" applyFont="1" applyBorder="1" applyProtection="1">
      <protection locked="0"/>
    </xf>
    <xf numFmtId="44" fontId="10" fillId="0" borderId="0" xfId="0" applyNumberFormat="1" applyFont="1" applyFill="1" applyBorder="1" applyAlignment="1" applyProtection="1">
      <alignment vertical="top"/>
      <protection locked="0"/>
    </xf>
    <xf numFmtId="44" fontId="10" fillId="2" borderId="0" xfId="0" applyNumberFormat="1" applyFont="1" applyFill="1" applyBorder="1" applyAlignment="1" applyProtection="1">
      <alignment vertical="top"/>
      <protection locked="0"/>
    </xf>
    <xf numFmtId="44" fontId="0" fillId="0" borderId="0" xfId="0" applyNumberFormat="1" applyFont="1" applyFill="1" applyBorder="1" applyAlignment="1" applyProtection="1">
      <alignment vertical="top"/>
      <protection locked="0"/>
    </xf>
    <xf numFmtId="44" fontId="3" fillId="0" borderId="0" xfId="1" applyNumberFormat="1" applyFont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left" vertical="top" wrapText="1"/>
    </xf>
  </cellXfs>
  <cellStyles count="8">
    <cellStyle name="Excel Built-in Normal" xfId="1"/>
    <cellStyle name="Navadno" xfId="0" builtinId="0"/>
    <cellStyle name="Navadno_1_faza" xfId="2"/>
    <cellStyle name="Normal 3" xfId="3"/>
    <cellStyle name="Normal 4" xfId="4"/>
    <cellStyle name="Normal_CENIK_jan01_DSC" xfId="5"/>
    <cellStyle name="Normal_I-BREZOV" xfId="6"/>
    <cellStyle name="opi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3"/>
  <sheetViews>
    <sheetView tabSelected="1" zoomScaleNormal="100" zoomScaleSheetLayoutView="100" workbookViewId="0">
      <selection activeCell="E40" sqref="E40"/>
    </sheetView>
  </sheetViews>
  <sheetFormatPr defaultRowHeight="12.75" x14ac:dyDescent="0.2"/>
  <cols>
    <col min="1" max="1" width="6.42578125" style="9" customWidth="1"/>
    <col min="2" max="2" width="49.28515625" style="9" customWidth="1"/>
    <col min="3" max="4" width="9.140625" style="9"/>
    <col min="5" max="5" width="9.140625" style="68"/>
    <col min="6" max="6" width="12.28515625" style="68" customWidth="1"/>
    <col min="7" max="16384" width="9.140625" style="9"/>
  </cols>
  <sheetData>
    <row r="1" spans="1:6" x14ac:dyDescent="0.2">
      <c r="A1" s="5"/>
      <c r="B1" s="1" t="s">
        <v>9</v>
      </c>
      <c r="C1" s="2"/>
      <c r="D1" s="6"/>
      <c r="E1" s="7"/>
      <c r="F1" s="8"/>
    </row>
    <row r="2" spans="1:6" x14ac:dyDescent="0.2">
      <c r="A2" s="5"/>
      <c r="B2" s="1"/>
      <c r="C2" s="2"/>
      <c r="D2" s="6"/>
      <c r="E2" s="7"/>
      <c r="F2" s="8"/>
    </row>
    <row r="3" spans="1:6" ht="12.75" customHeight="1" x14ac:dyDescent="0.2">
      <c r="A3" s="10" t="s">
        <v>3</v>
      </c>
      <c r="B3" s="78" t="s">
        <v>10</v>
      </c>
      <c r="C3" s="78"/>
      <c r="D3" s="78"/>
      <c r="E3" s="78"/>
      <c r="F3" s="78"/>
    </row>
    <row r="4" spans="1:6" ht="12.75" customHeight="1" x14ac:dyDescent="0.2">
      <c r="A4" s="10" t="s">
        <v>5</v>
      </c>
      <c r="B4" s="78" t="s">
        <v>11</v>
      </c>
      <c r="C4" s="78"/>
      <c r="D4" s="78"/>
      <c r="E4" s="78"/>
      <c r="F4" s="78"/>
    </row>
    <row r="5" spans="1:6" ht="12.75" customHeight="1" x14ac:dyDescent="0.2">
      <c r="A5" s="10" t="s">
        <v>12</v>
      </c>
      <c r="B5" s="78" t="s">
        <v>13</v>
      </c>
      <c r="C5" s="78"/>
      <c r="D5" s="78"/>
      <c r="E5" s="78"/>
      <c r="F5" s="78"/>
    </row>
    <row r="6" spans="1:6" ht="12.75" customHeight="1" x14ac:dyDescent="0.2">
      <c r="A6" s="10" t="s">
        <v>6</v>
      </c>
      <c r="B6" s="78" t="s">
        <v>14</v>
      </c>
      <c r="C6" s="78"/>
      <c r="D6" s="78"/>
      <c r="E6" s="78"/>
      <c r="F6" s="78"/>
    </row>
    <row r="7" spans="1:6" ht="12.75" customHeight="1" x14ac:dyDescent="0.2">
      <c r="A7" s="10" t="s">
        <v>15</v>
      </c>
      <c r="B7" s="78" t="s">
        <v>16</v>
      </c>
      <c r="C7" s="78"/>
      <c r="D7" s="78"/>
      <c r="E7" s="78"/>
      <c r="F7" s="78"/>
    </row>
    <row r="8" spans="1:6" ht="12.75" customHeight="1" x14ac:dyDescent="0.2">
      <c r="A8" s="10" t="s">
        <v>17</v>
      </c>
      <c r="B8" s="78" t="s">
        <v>18</v>
      </c>
      <c r="C8" s="78"/>
      <c r="D8" s="78"/>
      <c r="E8" s="78"/>
      <c r="F8" s="78"/>
    </row>
    <row r="9" spans="1:6" ht="12.75" customHeight="1" x14ac:dyDescent="0.2">
      <c r="A9" s="10" t="s">
        <v>7</v>
      </c>
      <c r="B9" s="77" t="s">
        <v>19</v>
      </c>
      <c r="C9" s="77"/>
      <c r="D9" s="77"/>
      <c r="E9" s="77"/>
      <c r="F9" s="77"/>
    </row>
    <row r="10" spans="1:6" ht="12.75" customHeight="1" x14ac:dyDescent="0.2">
      <c r="A10" s="10" t="s">
        <v>8</v>
      </c>
      <c r="B10" s="78" t="s">
        <v>20</v>
      </c>
      <c r="C10" s="78"/>
      <c r="D10" s="78"/>
      <c r="E10" s="78"/>
      <c r="F10" s="78"/>
    </row>
    <row r="11" spans="1:6" ht="12.75" customHeight="1" x14ac:dyDescent="0.2">
      <c r="A11" s="10" t="s">
        <v>12</v>
      </c>
      <c r="B11" s="78" t="s">
        <v>21</v>
      </c>
      <c r="C11" s="78"/>
      <c r="D11" s="78"/>
      <c r="E11" s="78"/>
      <c r="F11" s="78"/>
    </row>
    <row r="12" spans="1:6" x14ac:dyDescent="0.2">
      <c r="A12" s="11"/>
      <c r="B12" s="12"/>
      <c r="C12" s="13"/>
      <c r="D12" s="14"/>
      <c r="E12" s="15"/>
      <c r="F12" s="15"/>
    </row>
    <row r="13" spans="1:6" x14ac:dyDescent="0.2">
      <c r="A13" s="11"/>
      <c r="B13" s="16"/>
      <c r="C13" s="13"/>
      <c r="D13" s="17"/>
      <c r="E13" s="15"/>
      <c r="F13" s="15"/>
    </row>
    <row r="14" spans="1:6" x14ac:dyDescent="0.2">
      <c r="A14" s="18" t="s">
        <v>3</v>
      </c>
      <c r="B14" s="19" t="s">
        <v>25</v>
      </c>
      <c r="C14" s="20"/>
      <c r="D14" s="21"/>
      <c r="E14" s="22"/>
      <c r="F14" s="22"/>
    </row>
    <row r="15" spans="1:6" x14ac:dyDescent="0.2">
      <c r="A15" s="11"/>
      <c r="B15" s="23"/>
      <c r="C15" s="13"/>
      <c r="D15" s="24"/>
      <c r="E15" s="15"/>
      <c r="F15" s="15"/>
    </row>
    <row r="16" spans="1:6" x14ac:dyDescent="0.2">
      <c r="A16" s="25" t="s">
        <v>26</v>
      </c>
      <c r="B16" s="26" t="s">
        <v>27</v>
      </c>
      <c r="C16" s="27"/>
      <c r="D16" s="24"/>
      <c r="E16" s="28"/>
      <c r="F16" s="28"/>
    </row>
    <row r="17" spans="1:6" x14ac:dyDescent="0.2">
      <c r="A17" s="11"/>
      <c r="B17" s="16"/>
      <c r="C17" s="13"/>
      <c r="D17" s="17"/>
      <c r="E17" s="15"/>
      <c r="F17" s="15"/>
    </row>
    <row r="18" spans="1:6" ht="25.5" x14ac:dyDescent="0.2">
      <c r="A18" s="11" t="s">
        <v>28</v>
      </c>
      <c r="B18" s="29" t="s">
        <v>29</v>
      </c>
      <c r="C18" s="13">
        <v>54</v>
      </c>
      <c r="D18" s="17" t="s">
        <v>30</v>
      </c>
      <c r="E18" s="71"/>
      <c r="F18" s="15">
        <f>C18*E18</f>
        <v>0</v>
      </c>
    </row>
    <row r="19" spans="1:6" x14ac:dyDescent="0.2">
      <c r="A19" s="11"/>
      <c r="B19" s="29"/>
      <c r="C19" s="13"/>
      <c r="D19" s="17"/>
      <c r="E19" s="71"/>
      <c r="F19" s="15"/>
    </row>
    <row r="20" spans="1:6" ht="51" x14ac:dyDescent="0.2">
      <c r="A20" s="11"/>
      <c r="B20" s="29" t="s">
        <v>31</v>
      </c>
      <c r="C20" s="13">
        <v>1</v>
      </c>
      <c r="D20" s="17" t="s">
        <v>30</v>
      </c>
      <c r="E20" s="71"/>
      <c r="F20" s="15">
        <f>C20*E20</f>
        <v>0</v>
      </c>
    </row>
    <row r="21" spans="1:6" x14ac:dyDescent="0.2">
      <c r="A21" s="11"/>
      <c r="B21" s="29"/>
      <c r="C21" s="13"/>
      <c r="D21" s="17"/>
      <c r="E21" s="72"/>
      <c r="F21" s="15"/>
    </row>
    <row r="22" spans="1:6" ht="25.5" x14ac:dyDescent="0.2">
      <c r="A22" s="11"/>
      <c r="B22" s="29" t="s">
        <v>32</v>
      </c>
      <c r="C22" s="13">
        <v>1</v>
      </c>
      <c r="D22" s="17" t="s">
        <v>30</v>
      </c>
      <c r="E22" s="71"/>
      <c r="F22" s="15">
        <f>C22*E22</f>
        <v>0</v>
      </c>
    </row>
    <row r="23" spans="1:6" x14ac:dyDescent="0.2">
      <c r="A23" s="11"/>
      <c r="B23" s="16"/>
      <c r="C23" s="30"/>
      <c r="D23" s="17"/>
      <c r="E23" s="71"/>
      <c r="F23" s="15"/>
    </row>
    <row r="24" spans="1:6" x14ac:dyDescent="0.2">
      <c r="A24" s="31"/>
      <c r="B24" s="32"/>
      <c r="C24" s="33"/>
      <c r="D24" s="34"/>
      <c r="E24" s="73"/>
      <c r="F24" s="35"/>
    </row>
    <row r="25" spans="1:6" x14ac:dyDescent="0.2">
      <c r="A25" s="25" t="s">
        <v>33</v>
      </c>
      <c r="B25" s="26" t="s">
        <v>34</v>
      </c>
      <c r="C25" s="33"/>
      <c r="D25" s="34"/>
      <c r="E25" s="73"/>
      <c r="F25" s="35"/>
    </row>
    <row r="26" spans="1:6" x14ac:dyDescent="0.2">
      <c r="A26" s="31"/>
      <c r="B26" s="32"/>
      <c r="C26" s="33"/>
      <c r="D26" s="34"/>
      <c r="E26" s="73"/>
      <c r="F26" s="35"/>
    </row>
    <row r="27" spans="1:6" x14ac:dyDescent="0.2">
      <c r="A27" s="11" t="s">
        <v>35</v>
      </c>
      <c r="B27" s="16" t="s">
        <v>36</v>
      </c>
      <c r="C27" s="30">
        <v>7</v>
      </c>
      <c r="D27" s="17" t="s">
        <v>1</v>
      </c>
      <c r="E27" s="71"/>
      <c r="F27" s="15">
        <f>C27*E27</f>
        <v>0</v>
      </c>
    </row>
    <row r="28" spans="1:6" x14ac:dyDescent="0.2">
      <c r="A28" s="31"/>
      <c r="B28" s="32"/>
      <c r="C28" s="33"/>
      <c r="D28" s="34"/>
      <c r="E28" s="73"/>
      <c r="F28" s="35"/>
    </row>
    <row r="29" spans="1:6" ht="25.5" x14ac:dyDescent="0.2">
      <c r="A29" s="11" t="s">
        <v>37</v>
      </c>
      <c r="B29" s="16" t="s">
        <v>38</v>
      </c>
      <c r="C29" s="36">
        <v>460</v>
      </c>
      <c r="D29" s="17" t="s">
        <v>0</v>
      </c>
      <c r="E29" s="71"/>
      <c r="F29" s="15">
        <f>C29*E29</f>
        <v>0</v>
      </c>
    </row>
    <row r="30" spans="1:6" x14ac:dyDescent="0.2">
      <c r="A30" s="31"/>
      <c r="B30" s="32"/>
      <c r="C30" s="33"/>
      <c r="D30" s="34"/>
      <c r="E30" s="73"/>
      <c r="F30" s="35"/>
    </row>
    <row r="31" spans="1:6" ht="25.5" x14ac:dyDescent="0.2">
      <c r="A31" s="11" t="s">
        <v>39</v>
      </c>
      <c r="B31" s="16" t="s">
        <v>40</v>
      </c>
      <c r="C31" s="30">
        <v>125</v>
      </c>
      <c r="D31" s="17" t="s">
        <v>1</v>
      </c>
      <c r="E31" s="71"/>
      <c r="F31" s="15">
        <f>C31*E31</f>
        <v>0</v>
      </c>
    </row>
    <row r="32" spans="1:6" x14ac:dyDescent="0.2">
      <c r="A32" s="31"/>
      <c r="B32" s="32"/>
      <c r="C32" s="33"/>
      <c r="D32" s="34"/>
      <c r="E32" s="73"/>
      <c r="F32" s="35"/>
    </row>
    <row r="33" spans="1:6" ht="25.5" x14ac:dyDescent="0.2">
      <c r="A33" s="11" t="s">
        <v>41</v>
      </c>
      <c r="B33" s="16" t="s">
        <v>42</v>
      </c>
      <c r="C33" s="30">
        <v>1</v>
      </c>
      <c r="D33" s="17" t="s">
        <v>30</v>
      </c>
      <c r="E33" s="71"/>
      <c r="F33" s="15">
        <f>C33*E33</f>
        <v>0</v>
      </c>
    </row>
    <row r="34" spans="1:6" x14ac:dyDescent="0.2">
      <c r="A34" s="31"/>
      <c r="B34" s="32"/>
      <c r="C34" s="33"/>
      <c r="D34" s="34"/>
      <c r="E34" s="73"/>
      <c r="F34" s="35"/>
    </row>
    <row r="35" spans="1:6" x14ac:dyDescent="0.2">
      <c r="A35" s="37"/>
      <c r="B35" s="38"/>
      <c r="C35" s="13"/>
      <c r="D35" s="24"/>
      <c r="E35" s="71"/>
      <c r="F35" s="15"/>
    </row>
    <row r="36" spans="1:6" x14ac:dyDescent="0.2">
      <c r="A36" s="39" t="s">
        <v>43</v>
      </c>
      <c r="B36" s="40" t="s">
        <v>44</v>
      </c>
      <c r="C36" s="41"/>
      <c r="D36" s="42"/>
      <c r="E36" s="74"/>
      <c r="F36" s="43"/>
    </row>
    <row r="37" spans="1:6" x14ac:dyDescent="0.2">
      <c r="A37" s="44"/>
      <c r="B37" s="45"/>
      <c r="C37" s="13"/>
      <c r="D37" s="24"/>
      <c r="E37" s="71"/>
      <c r="F37" s="15"/>
    </row>
    <row r="38" spans="1:6" x14ac:dyDescent="0.2">
      <c r="A38" s="11" t="s">
        <v>45</v>
      </c>
      <c r="B38" s="32" t="s">
        <v>46</v>
      </c>
      <c r="C38" s="13"/>
      <c r="D38" s="17"/>
      <c r="E38" s="71"/>
      <c r="F38" s="15"/>
    </row>
    <row r="39" spans="1:6" x14ac:dyDescent="0.2">
      <c r="A39" s="11"/>
      <c r="B39" s="32"/>
      <c r="C39" s="13"/>
      <c r="D39" s="17"/>
      <c r="E39" s="71"/>
      <c r="F39" s="15"/>
    </row>
    <row r="40" spans="1:6" ht="38.25" x14ac:dyDescent="0.2">
      <c r="A40" s="11" t="s">
        <v>45</v>
      </c>
      <c r="B40" s="29" t="s">
        <v>47</v>
      </c>
      <c r="C40" s="13">
        <f>(1011+11+360)*0.28</f>
        <v>386.96000000000004</v>
      </c>
      <c r="D40" s="17" t="s">
        <v>2</v>
      </c>
      <c r="E40" s="71"/>
      <c r="F40" s="15">
        <f>C40*E40</f>
        <v>0</v>
      </c>
    </row>
    <row r="41" spans="1:6" x14ac:dyDescent="0.2">
      <c r="A41" s="11"/>
      <c r="B41" s="16"/>
      <c r="C41" s="13"/>
      <c r="D41" s="17"/>
      <c r="E41" s="71"/>
      <c r="F41" s="15"/>
    </row>
    <row r="42" spans="1:6" x14ac:dyDescent="0.2">
      <c r="A42" s="11" t="s">
        <v>48</v>
      </c>
      <c r="B42" s="16" t="s">
        <v>49</v>
      </c>
      <c r="C42" s="13">
        <f>(1011+11+360)*0.6</f>
        <v>829.19999999999993</v>
      </c>
      <c r="D42" s="17" t="s">
        <v>2</v>
      </c>
      <c r="E42" s="71"/>
      <c r="F42" s="15">
        <f>C42*E42</f>
        <v>0</v>
      </c>
    </row>
    <row r="43" spans="1:6" x14ac:dyDescent="0.2">
      <c r="A43" s="46"/>
      <c r="B43" s="16"/>
      <c r="C43" s="13"/>
      <c r="D43" s="17"/>
      <c r="E43" s="71"/>
      <c r="F43" s="15"/>
    </row>
    <row r="44" spans="1:6" x14ac:dyDescent="0.2">
      <c r="A44" s="11"/>
      <c r="B44" s="38"/>
      <c r="C44" s="13"/>
      <c r="D44" s="47"/>
      <c r="E44" s="71"/>
      <c r="F44" s="15"/>
    </row>
    <row r="45" spans="1:6" x14ac:dyDescent="0.2">
      <c r="A45" s="48" t="s">
        <v>50</v>
      </c>
      <c r="B45" s="49" t="s">
        <v>51</v>
      </c>
      <c r="C45" s="41"/>
      <c r="D45" s="50"/>
      <c r="E45" s="74"/>
      <c r="F45" s="43"/>
    </row>
    <row r="46" spans="1:6" x14ac:dyDescent="0.2">
      <c r="A46" s="11"/>
      <c r="B46" s="16"/>
      <c r="C46" s="13"/>
      <c r="D46" s="51"/>
      <c r="E46" s="71"/>
      <c r="F46" s="15"/>
    </row>
    <row r="47" spans="1:6" ht="38.25" x14ac:dyDescent="0.2">
      <c r="A47" s="11" t="s">
        <v>52</v>
      </c>
      <c r="B47" s="3" t="s">
        <v>53</v>
      </c>
      <c r="C47" s="52">
        <f>(210)*0.12</f>
        <v>25.2</v>
      </c>
      <c r="D47" s="17" t="s">
        <v>2</v>
      </c>
      <c r="E47" s="71"/>
      <c r="F47" s="15">
        <f>C47*E47</f>
        <v>0</v>
      </c>
    </row>
    <row r="48" spans="1:6" x14ac:dyDescent="0.2">
      <c r="A48" s="11"/>
      <c r="B48" s="16"/>
      <c r="C48" s="52"/>
      <c r="D48" s="17"/>
      <c r="E48" s="71"/>
      <c r="F48" s="15"/>
    </row>
    <row r="49" spans="1:6" ht="25.5" x14ac:dyDescent="0.2">
      <c r="A49" s="11" t="s">
        <v>54</v>
      </c>
      <c r="B49" s="16" t="s">
        <v>55</v>
      </c>
      <c r="C49" s="52">
        <f>(210)*0.24</f>
        <v>50.4</v>
      </c>
      <c r="D49" s="17" t="s">
        <v>2</v>
      </c>
      <c r="E49" s="71"/>
      <c r="F49" s="15">
        <f>C49*E49</f>
        <v>0</v>
      </c>
    </row>
    <row r="50" spans="1:6" x14ac:dyDescent="0.2">
      <c r="A50" s="11"/>
      <c r="B50" s="16"/>
      <c r="C50" s="52"/>
      <c r="D50" s="17"/>
      <c r="E50" s="71"/>
      <c r="F50" s="15"/>
    </row>
    <row r="51" spans="1:6" x14ac:dyDescent="0.2">
      <c r="A51" s="11" t="s">
        <v>56</v>
      </c>
      <c r="B51" s="16" t="s">
        <v>57</v>
      </c>
      <c r="C51" s="52">
        <f>(210)</f>
        <v>210</v>
      </c>
      <c r="D51" s="17" t="s">
        <v>0</v>
      </c>
      <c r="E51" s="71"/>
      <c r="F51" s="15">
        <f>C51*E51</f>
        <v>0</v>
      </c>
    </row>
    <row r="52" spans="1:6" x14ac:dyDescent="0.2">
      <c r="A52" s="11"/>
      <c r="B52" s="16"/>
      <c r="C52" s="13"/>
      <c r="D52" s="17"/>
      <c r="E52" s="71"/>
      <c r="F52" s="15"/>
    </row>
    <row r="53" spans="1:6" x14ac:dyDescent="0.2">
      <c r="A53" s="11"/>
      <c r="B53" s="38"/>
      <c r="C53" s="13"/>
      <c r="D53" s="17"/>
      <c r="E53" s="71"/>
      <c r="F53" s="15"/>
    </row>
    <row r="54" spans="1:6" x14ac:dyDescent="0.2">
      <c r="A54" s="48" t="s">
        <v>6</v>
      </c>
      <c r="B54" s="49" t="s">
        <v>22</v>
      </c>
      <c r="C54" s="41"/>
      <c r="D54" s="42"/>
      <c r="E54" s="74"/>
      <c r="F54" s="43"/>
    </row>
    <row r="55" spans="1:6" x14ac:dyDescent="0.2">
      <c r="A55" s="53"/>
      <c r="B55" s="54"/>
      <c r="C55" s="55"/>
      <c r="D55" s="56"/>
      <c r="E55" s="75"/>
      <c r="F55" s="57"/>
    </row>
    <row r="56" spans="1:6" x14ac:dyDescent="0.2">
      <c r="A56" s="48" t="s">
        <v>58</v>
      </c>
      <c r="B56" s="40" t="s">
        <v>59</v>
      </c>
      <c r="C56" s="41"/>
      <c r="D56" s="58"/>
      <c r="E56" s="74"/>
      <c r="F56" s="43"/>
    </row>
    <row r="57" spans="1:6" x14ac:dyDescent="0.2">
      <c r="A57" s="11"/>
      <c r="B57" s="12"/>
      <c r="C57" s="13"/>
      <c r="D57" s="14"/>
      <c r="E57" s="71"/>
      <c r="F57" s="15"/>
    </row>
    <row r="58" spans="1:6" x14ac:dyDescent="0.2">
      <c r="A58" s="48" t="s">
        <v>60</v>
      </c>
      <c r="B58" s="40" t="s">
        <v>61</v>
      </c>
      <c r="C58" s="41"/>
      <c r="D58" s="58"/>
      <c r="E58" s="74"/>
      <c r="F58" s="43"/>
    </row>
    <row r="59" spans="1:6" x14ac:dyDescent="0.2">
      <c r="A59" s="11"/>
      <c r="B59" s="12"/>
      <c r="C59" s="13"/>
      <c r="D59" s="59"/>
      <c r="E59" s="71"/>
      <c r="F59" s="15"/>
    </row>
    <row r="60" spans="1:6" ht="89.25" x14ac:dyDescent="0.2">
      <c r="A60" s="11" t="s">
        <v>62</v>
      </c>
      <c r="B60" s="29" t="s">
        <v>63</v>
      </c>
      <c r="C60" s="13">
        <f>(C69+96.6)*0.39</f>
        <v>536.87400000000002</v>
      </c>
      <c r="D60" s="17" t="s">
        <v>2</v>
      </c>
      <c r="E60" s="71"/>
      <c r="F60" s="15">
        <f>C60*E60</f>
        <v>0</v>
      </c>
    </row>
    <row r="61" spans="1:6" x14ac:dyDescent="0.2">
      <c r="A61" s="11"/>
      <c r="B61" s="29"/>
      <c r="C61" s="13"/>
      <c r="D61" s="17"/>
      <c r="E61" s="71"/>
      <c r="F61" s="15"/>
    </row>
    <row r="62" spans="1:6" ht="76.5" x14ac:dyDescent="0.2">
      <c r="A62" s="11" t="s">
        <v>64</v>
      </c>
      <c r="B62" s="29" t="s">
        <v>65</v>
      </c>
      <c r="C62" s="13">
        <f>(345)*0.25</f>
        <v>86.25</v>
      </c>
      <c r="D62" s="17" t="s">
        <v>2</v>
      </c>
      <c r="E62" s="71"/>
      <c r="F62" s="15">
        <f>C62*E62</f>
        <v>0</v>
      </c>
    </row>
    <row r="63" spans="1:6" x14ac:dyDescent="0.2">
      <c r="A63" s="11"/>
      <c r="B63" s="29"/>
      <c r="C63" s="13"/>
      <c r="D63" s="17"/>
      <c r="E63" s="71"/>
      <c r="F63" s="15"/>
    </row>
    <row r="64" spans="1:6" ht="25.5" x14ac:dyDescent="0.2">
      <c r="A64" s="11" t="s">
        <v>66</v>
      </c>
      <c r="B64" s="29" t="s">
        <v>67</v>
      </c>
      <c r="C64" s="13">
        <f>C76*0.5</f>
        <v>812.5</v>
      </c>
      <c r="D64" s="17" t="s">
        <v>2</v>
      </c>
      <c r="E64" s="71"/>
      <c r="F64" s="15">
        <f>C64*E64</f>
        <v>0</v>
      </c>
    </row>
    <row r="65" spans="1:6" x14ac:dyDescent="0.2">
      <c r="A65" s="11"/>
      <c r="B65" s="16"/>
      <c r="C65" s="13"/>
      <c r="D65" s="17"/>
      <c r="E65" s="71"/>
      <c r="F65" s="15"/>
    </row>
    <row r="66" spans="1:6" x14ac:dyDescent="0.2">
      <c r="A66" s="31"/>
      <c r="B66" s="60"/>
      <c r="C66" s="33"/>
      <c r="D66" s="61"/>
      <c r="E66" s="73"/>
      <c r="F66" s="35"/>
    </row>
    <row r="67" spans="1:6" x14ac:dyDescent="0.2">
      <c r="A67" s="48" t="s">
        <v>68</v>
      </c>
      <c r="B67" s="40" t="s">
        <v>69</v>
      </c>
      <c r="C67" s="41"/>
      <c r="D67" s="58"/>
      <c r="E67" s="74"/>
      <c r="F67" s="43"/>
    </row>
    <row r="68" spans="1:6" x14ac:dyDescent="0.2">
      <c r="A68" s="11"/>
      <c r="B68" s="12"/>
      <c r="C68" s="13"/>
      <c r="D68" s="59"/>
      <c r="E68" s="71"/>
      <c r="F68" s="15"/>
    </row>
    <row r="69" spans="1:6" ht="25.5" x14ac:dyDescent="0.2">
      <c r="A69" s="11" t="s">
        <v>70</v>
      </c>
      <c r="B69" s="16" t="s">
        <v>71</v>
      </c>
      <c r="C69" s="13">
        <v>1280</v>
      </c>
      <c r="D69" s="17" t="s">
        <v>0</v>
      </c>
      <c r="E69" s="71"/>
      <c r="F69" s="15">
        <f>C69*E69</f>
        <v>0</v>
      </c>
    </row>
    <row r="70" spans="1:6" x14ac:dyDescent="0.2">
      <c r="A70" s="11"/>
      <c r="B70" s="16"/>
      <c r="C70" s="13"/>
      <c r="D70" s="17"/>
      <c r="E70" s="71"/>
      <c r="F70" s="15"/>
    </row>
    <row r="71" spans="1:6" x14ac:dyDescent="0.2">
      <c r="A71" s="31"/>
      <c r="B71" s="60"/>
      <c r="C71" s="33"/>
      <c r="D71" s="61"/>
      <c r="E71" s="73"/>
      <c r="F71" s="35"/>
    </row>
    <row r="72" spans="1:6" x14ac:dyDescent="0.2">
      <c r="A72" s="48" t="s">
        <v>72</v>
      </c>
      <c r="B72" s="40" t="s">
        <v>73</v>
      </c>
      <c r="C72" s="41"/>
      <c r="D72" s="58"/>
      <c r="E72" s="74"/>
      <c r="F72" s="43"/>
    </row>
    <row r="73" spans="1:6" x14ac:dyDescent="0.2">
      <c r="A73" s="11"/>
      <c r="B73" s="12"/>
      <c r="C73" s="13"/>
      <c r="D73" s="14"/>
      <c r="E73" s="71"/>
      <c r="F73" s="15"/>
    </row>
    <row r="74" spans="1:6" x14ac:dyDescent="0.2">
      <c r="A74" s="48" t="s">
        <v>74</v>
      </c>
      <c r="B74" s="40" t="s">
        <v>75</v>
      </c>
      <c r="C74" s="41"/>
      <c r="D74" s="58"/>
      <c r="E74" s="74"/>
      <c r="F74" s="43"/>
    </row>
    <row r="75" spans="1:6" x14ac:dyDescent="0.2">
      <c r="A75" s="11"/>
      <c r="B75" s="12"/>
      <c r="C75" s="13"/>
      <c r="D75" s="59"/>
      <c r="E75" s="71"/>
      <c r="F75" s="15"/>
    </row>
    <row r="76" spans="1:6" ht="38.25" x14ac:dyDescent="0.2">
      <c r="A76" s="11" t="s">
        <v>76</v>
      </c>
      <c r="B76" s="16" t="s">
        <v>77</v>
      </c>
      <c r="C76" s="13">
        <f>1280+345</f>
        <v>1625</v>
      </c>
      <c r="D76" s="17" t="s">
        <v>0</v>
      </c>
      <c r="E76" s="71"/>
      <c r="F76" s="15">
        <f>C76*E76</f>
        <v>0</v>
      </c>
    </row>
    <row r="77" spans="1:6" x14ac:dyDescent="0.2">
      <c r="A77" s="11"/>
      <c r="B77" s="16"/>
      <c r="C77" s="13"/>
      <c r="D77" s="17"/>
      <c r="E77" s="71"/>
      <c r="F77" s="15"/>
    </row>
    <row r="78" spans="1:6" ht="25.5" x14ac:dyDescent="0.2">
      <c r="A78" s="11" t="s">
        <v>78</v>
      </c>
      <c r="B78" s="29" t="s">
        <v>79</v>
      </c>
      <c r="C78" s="13">
        <v>345</v>
      </c>
      <c r="D78" s="17" t="s">
        <v>0</v>
      </c>
      <c r="E78" s="71"/>
      <c r="F78" s="15">
        <f>C78*E78</f>
        <v>0</v>
      </c>
    </row>
    <row r="79" spans="1:6" x14ac:dyDescent="0.2">
      <c r="A79" s="11"/>
      <c r="B79" s="16"/>
      <c r="C79" s="13"/>
      <c r="D79" s="17"/>
      <c r="E79" s="71"/>
      <c r="F79" s="15"/>
    </row>
    <row r="80" spans="1:6" x14ac:dyDescent="0.2">
      <c r="A80" s="11"/>
      <c r="B80" s="62"/>
      <c r="C80" s="13"/>
      <c r="D80" s="63"/>
      <c r="E80" s="71"/>
      <c r="F80" s="15"/>
    </row>
    <row r="81" spans="1:6" x14ac:dyDescent="0.2">
      <c r="A81" s="48" t="s">
        <v>72</v>
      </c>
      <c r="B81" s="40" t="s">
        <v>80</v>
      </c>
      <c r="C81" s="41"/>
      <c r="D81" s="58"/>
      <c r="E81" s="74"/>
      <c r="F81" s="43"/>
    </row>
    <row r="82" spans="1:6" x14ac:dyDescent="0.2">
      <c r="A82" s="11"/>
      <c r="B82" s="12"/>
      <c r="C82" s="13"/>
      <c r="D82" s="59"/>
      <c r="E82" s="71"/>
      <c r="F82" s="15"/>
    </row>
    <row r="83" spans="1:6" ht="38.25" x14ac:dyDescent="0.2">
      <c r="A83" s="11" t="s">
        <v>74</v>
      </c>
      <c r="B83" s="16" t="s">
        <v>81</v>
      </c>
      <c r="C83" s="52">
        <v>240</v>
      </c>
      <c r="D83" s="59" t="s">
        <v>1</v>
      </c>
      <c r="E83" s="71"/>
      <c r="F83" s="15">
        <f>C83*E83</f>
        <v>0</v>
      </c>
    </row>
    <row r="84" spans="1:6" x14ac:dyDescent="0.2">
      <c r="A84" s="11"/>
      <c r="B84" s="16"/>
      <c r="C84" s="52"/>
      <c r="D84" s="59"/>
      <c r="E84" s="71"/>
      <c r="F84" s="15"/>
    </row>
    <row r="85" spans="1:6" ht="38.25" x14ac:dyDescent="0.2">
      <c r="A85" s="11" t="s">
        <v>82</v>
      </c>
      <c r="B85" s="16" t="s">
        <v>83</v>
      </c>
      <c r="C85" s="52">
        <v>350</v>
      </c>
      <c r="D85" s="59" t="s">
        <v>0</v>
      </c>
      <c r="E85" s="71"/>
      <c r="F85" s="15">
        <f>C85*E85</f>
        <v>0</v>
      </c>
    </row>
    <row r="86" spans="1:6" x14ac:dyDescent="0.2">
      <c r="A86" s="11"/>
      <c r="B86" s="16"/>
      <c r="C86" s="13"/>
      <c r="D86" s="59"/>
      <c r="E86" s="71"/>
      <c r="F86" s="15"/>
    </row>
    <row r="87" spans="1:6" x14ac:dyDescent="0.2">
      <c r="A87" s="11"/>
      <c r="B87" s="12"/>
      <c r="C87" s="13"/>
      <c r="D87" s="59"/>
      <c r="E87" s="71"/>
      <c r="F87" s="15"/>
    </row>
    <row r="88" spans="1:6" x14ac:dyDescent="0.2">
      <c r="A88" s="48" t="s">
        <v>4</v>
      </c>
      <c r="B88" s="49" t="s">
        <v>23</v>
      </c>
      <c r="C88" s="41"/>
      <c r="D88" s="58"/>
      <c r="E88" s="74"/>
      <c r="F88" s="43"/>
    </row>
    <row r="89" spans="1:6" x14ac:dyDescent="0.2">
      <c r="A89" s="11"/>
      <c r="B89" s="12"/>
      <c r="C89" s="13"/>
      <c r="D89" s="59"/>
      <c r="E89" s="71"/>
      <c r="F89" s="15"/>
    </row>
    <row r="90" spans="1:6" x14ac:dyDescent="0.2">
      <c r="A90" s="48" t="s">
        <v>84</v>
      </c>
      <c r="B90" s="40" t="s">
        <v>85</v>
      </c>
      <c r="C90" s="41"/>
      <c r="D90" s="58"/>
      <c r="E90" s="74"/>
      <c r="F90" s="43"/>
    </row>
    <row r="91" spans="1:6" x14ac:dyDescent="0.2">
      <c r="A91" s="11"/>
      <c r="B91" s="45"/>
      <c r="C91" s="13"/>
      <c r="D91" s="64"/>
      <c r="E91" s="71"/>
      <c r="F91" s="15"/>
    </row>
    <row r="92" spans="1:6" ht="38.25" x14ac:dyDescent="0.2">
      <c r="A92" s="11" t="s">
        <v>86</v>
      </c>
      <c r="B92" s="16" t="s">
        <v>87</v>
      </c>
      <c r="C92" s="13">
        <v>4</v>
      </c>
      <c r="D92" s="59" t="s">
        <v>30</v>
      </c>
      <c r="E92" s="71"/>
      <c r="F92" s="15">
        <f>C92*E92</f>
        <v>0</v>
      </c>
    </row>
    <row r="93" spans="1:6" x14ac:dyDescent="0.2">
      <c r="A93" s="11"/>
      <c r="B93" s="16"/>
      <c r="C93" s="13"/>
      <c r="D93" s="17"/>
      <c r="E93" s="71"/>
      <c r="F93" s="15"/>
    </row>
    <row r="94" spans="1:6" ht="38.25" x14ac:dyDescent="0.2">
      <c r="A94" s="11" t="s">
        <v>88</v>
      </c>
      <c r="B94" s="16" t="s">
        <v>89</v>
      </c>
      <c r="C94" s="13">
        <v>2</v>
      </c>
      <c r="D94" s="59" t="s">
        <v>30</v>
      </c>
      <c r="E94" s="71"/>
      <c r="F94" s="15">
        <f>C94*E94</f>
        <v>0</v>
      </c>
    </row>
    <row r="95" spans="1:6" x14ac:dyDescent="0.2">
      <c r="A95" s="11"/>
      <c r="B95" s="16"/>
      <c r="C95" s="13"/>
      <c r="D95" s="59"/>
      <c r="E95" s="71"/>
      <c r="F95" s="15"/>
    </row>
    <row r="96" spans="1:6" x14ac:dyDescent="0.2">
      <c r="A96" s="31"/>
      <c r="B96" s="65"/>
      <c r="C96" s="33"/>
      <c r="D96" s="61"/>
      <c r="E96" s="73"/>
      <c r="F96" s="35"/>
    </row>
    <row r="97" spans="1:6" x14ac:dyDescent="0.2">
      <c r="A97" s="48" t="s">
        <v>90</v>
      </c>
      <c r="B97" s="49" t="s">
        <v>24</v>
      </c>
      <c r="C97" s="41"/>
      <c r="D97" s="42"/>
      <c r="E97" s="74"/>
      <c r="F97" s="43"/>
    </row>
    <row r="98" spans="1:6" x14ac:dyDescent="0.2">
      <c r="A98" s="11"/>
      <c r="B98" s="23"/>
      <c r="C98" s="13"/>
      <c r="D98" s="24"/>
      <c r="E98" s="71"/>
      <c r="F98" s="15"/>
    </row>
    <row r="99" spans="1:6" x14ac:dyDescent="0.2">
      <c r="A99" s="48" t="s">
        <v>91</v>
      </c>
      <c r="B99" s="40" t="s">
        <v>92</v>
      </c>
      <c r="C99" s="41"/>
      <c r="D99" s="42"/>
      <c r="E99" s="74"/>
      <c r="F99" s="43"/>
    </row>
    <row r="100" spans="1:6" x14ac:dyDescent="0.2">
      <c r="A100" s="11"/>
      <c r="B100" s="16"/>
      <c r="C100" s="13"/>
      <c r="D100" s="59"/>
      <c r="E100" s="71"/>
      <c r="F100" s="15"/>
    </row>
    <row r="101" spans="1:6" ht="63.75" x14ac:dyDescent="0.2">
      <c r="A101" s="11" t="s">
        <v>93</v>
      </c>
      <c r="B101" s="16" t="s">
        <v>94</v>
      </c>
      <c r="C101" s="13">
        <v>1</v>
      </c>
      <c r="D101" s="59" t="s">
        <v>30</v>
      </c>
      <c r="E101" s="71"/>
      <c r="F101" s="15">
        <f>C101*E101</f>
        <v>0</v>
      </c>
    </row>
    <row r="102" spans="1:6" x14ac:dyDescent="0.2">
      <c r="A102" s="11"/>
      <c r="B102" s="16"/>
      <c r="C102" s="13"/>
      <c r="D102" s="16"/>
      <c r="E102" s="71"/>
      <c r="F102" s="15"/>
    </row>
    <row r="103" spans="1:6" x14ac:dyDescent="0.2">
      <c r="A103" s="11"/>
      <c r="B103" s="62"/>
      <c r="C103" s="13"/>
      <c r="D103" s="64"/>
      <c r="E103" s="71"/>
      <c r="F103" s="15"/>
    </row>
    <row r="104" spans="1:6" x14ac:dyDescent="0.2">
      <c r="A104" s="48" t="s">
        <v>95</v>
      </c>
      <c r="B104" s="40" t="s">
        <v>96</v>
      </c>
      <c r="C104" s="41"/>
      <c r="D104" s="58"/>
      <c r="E104" s="74"/>
      <c r="F104" s="43"/>
    </row>
    <row r="105" spans="1:6" x14ac:dyDescent="0.2">
      <c r="A105" s="11"/>
      <c r="B105" s="16"/>
      <c r="C105" s="13"/>
      <c r="D105" s="59"/>
      <c r="E105" s="71"/>
      <c r="F105" s="15"/>
    </row>
    <row r="106" spans="1:6" ht="38.25" x14ac:dyDescent="0.2">
      <c r="A106" s="11" t="s">
        <v>97</v>
      </c>
      <c r="B106" s="16" t="s">
        <v>98</v>
      </c>
      <c r="C106" s="13">
        <v>290</v>
      </c>
      <c r="D106" s="59" t="s">
        <v>1</v>
      </c>
      <c r="E106" s="71"/>
      <c r="F106" s="15">
        <f>C106*E106</f>
        <v>0</v>
      </c>
    </row>
    <row r="107" spans="1:6" x14ac:dyDescent="0.2">
      <c r="A107" s="11"/>
      <c r="B107" s="16"/>
      <c r="C107" s="13"/>
      <c r="D107" s="59"/>
      <c r="E107" s="71"/>
      <c r="F107" s="15"/>
    </row>
    <row r="108" spans="1:6" ht="38.25" x14ac:dyDescent="0.2">
      <c r="A108" s="11" t="s">
        <v>99</v>
      </c>
      <c r="B108" s="66" t="s">
        <v>100</v>
      </c>
      <c r="C108" s="67">
        <v>3</v>
      </c>
      <c r="D108" s="59" t="s">
        <v>1</v>
      </c>
      <c r="E108" s="71"/>
      <c r="F108" s="15">
        <f>C108*E108</f>
        <v>0</v>
      </c>
    </row>
    <row r="109" spans="1:6" x14ac:dyDescent="0.2">
      <c r="A109" s="11"/>
      <c r="B109" s="66"/>
      <c r="C109" s="67"/>
      <c r="D109" s="59"/>
      <c r="E109" s="71"/>
      <c r="F109" s="15"/>
    </row>
    <row r="110" spans="1:6" ht="38.25" x14ac:dyDescent="0.2">
      <c r="A110" s="11" t="s">
        <v>101</v>
      </c>
      <c r="B110" s="66" t="s">
        <v>102</v>
      </c>
      <c r="C110" s="67">
        <v>16</v>
      </c>
      <c r="D110" s="59" t="s">
        <v>1</v>
      </c>
      <c r="E110" s="71"/>
      <c r="F110" s="15">
        <f>C110*E110</f>
        <v>0</v>
      </c>
    </row>
    <row r="111" spans="1:6" x14ac:dyDescent="0.2">
      <c r="A111" s="11"/>
      <c r="B111" s="66"/>
      <c r="C111" s="67"/>
      <c r="D111" s="59"/>
      <c r="E111" s="71"/>
      <c r="F111" s="15"/>
    </row>
    <row r="112" spans="1:6" x14ac:dyDescent="0.2">
      <c r="A112" s="11" t="s">
        <v>103</v>
      </c>
      <c r="B112" s="16" t="s">
        <v>104</v>
      </c>
      <c r="C112" s="13">
        <v>3</v>
      </c>
      <c r="D112" s="59" t="s">
        <v>30</v>
      </c>
      <c r="E112" s="71"/>
      <c r="F112" s="15">
        <f>C112*E112</f>
        <v>0</v>
      </c>
    </row>
    <row r="113" spans="1:6" x14ac:dyDescent="0.2">
      <c r="A113" s="11"/>
      <c r="B113" s="66"/>
      <c r="C113" s="67"/>
      <c r="D113" s="59"/>
      <c r="E113" s="71"/>
      <c r="F113" s="15"/>
    </row>
    <row r="114" spans="1:6" x14ac:dyDescent="0.2">
      <c r="A114" s="11" t="s">
        <v>105</v>
      </c>
      <c r="B114" s="16" t="s">
        <v>106</v>
      </c>
      <c r="C114" s="13">
        <v>11</v>
      </c>
      <c r="D114" s="59" t="s">
        <v>0</v>
      </c>
      <c r="E114" s="71"/>
      <c r="F114" s="15">
        <f>C114*E114</f>
        <v>0</v>
      </c>
    </row>
    <row r="115" spans="1:6" x14ac:dyDescent="0.2">
      <c r="A115" s="11"/>
      <c r="B115" s="16"/>
      <c r="C115" s="13"/>
      <c r="D115" s="59"/>
      <c r="E115" s="71"/>
      <c r="F115" s="15"/>
    </row>
    <row r="116" spans="1:6" ht="25.5" x14ac:dyDescent="0.2">
      <c r="A116" s="11" t="s">
        <v>107</v>
      </c>
      <c r="B116" s="16" t="s">
        <v>108</v>
      </c>
      <c r="C116" s="13">
        <v>1</v>
      </c>
      <c r="D116" s="59" t="s">
        <v>30</v>
      </c>
      <c r="E116" s="71"/>
      <c r="F116" s="15">
        <f>C116*E116</f>
        <v>0</v>
      </c>
    </row>
    <row r="117" spans="1:6" x14ac:dyDescent="0.2">
      <c r="A117" s="11"/>
      <c r="B117" s="16"/>
      <c r="C117" s="13"/>
      <c r="D117" s="59"/>
      <c r="E117" s="71"/>
      <c r="F117" s="15"/>
    </row>
    <row r="118" spans="1:6" x14ac:dyDescent="0.2">
      <c r="E118" s="76"/>
    </row>
    <row r="119" spans="1:6" x14ac:dyDescent="0.2">
      <c r="A119" s="48" t="s">
        <v>110</v>
      </c>
      <c r="B119" s="49" t="s">
        <v>113</v>
      </c>
      <c r="C119" s="41"/>
      <c r="D119" s="42"/>
      <c r="E119" s="74"/>
      <c r="F119" s="43"/>
    </row>
    <row r="120" spans="1:6" x14ac:dyDescent="0.2">
      <c r="E120" s="76"/>
    </row>
    <row r="121" spans="1:6" ht="25.5" x14ac:dyDescent="0.2">
      <c r="A121" s="11" t="s">
        <v>114</v>
      </c>
      <c r="B121" s="4" t="s">
        <v>112</v>
      </c>
      <c r="C121" s="9">
        <v>1</v>
      </c>
      <c r="D121" s="9" t="s">
        <v>109</v>
      </c>
      <c r="E121" s="76"/>
      <c r="F121" s="15">
        <f>C121*E121</f>
        <v>0</v>
      </c>
    </row>
    <row r="123" spans="1:6" x14ac:dyDescent="0.2">
      <c r="D123" s="69" t="s">
        <v>111</v>
      </c>
      <c r="E123" s="70"/>
      <c r="F123" s="70">
        <f>SUM(F15:F121)</f>
        <v>0</v>
      </c>
    </row>
  </sheetData>
  <sheetProtection formatColumns="0"/>
  <mergeCells count="9">
    <mergeCell ref="B9:F9"/>
    <mergeCell ref="B10:F10"/>
    <mergeCell ref="B11:F11"/>
    <mergeCell ref="B3:F3"/>
    <mergeCell ref="B4:F4"/>
    <mergeCell ref="B5:F5"/>
    <mergeCell ref="B6:F6"/>
    <mergeCell ref="B7:F7"/>
    <mergeCell ref="B8:F8"/>
  </mergeCells>
  <pageMargins left="0.7" right="0.7" top="0.75" bottom="0.75" header="0.51180555555555551" footer="0.51180555555555551"/>
  <pageSetup paperSize="9" scale="93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01.Zunanja ureditev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Primoz</dc:creator>
  <cp:lastModifiedBy>Primož Černigoj</cp:lastModifiedBy>
  <cp:lastPrinted>2012-09-18T07:23:51Z</cp:lastPrinted>
  <dcterms:created xsi:type="dcterms:W3CDTF">2012-09-13T12:51:01Z</dcterms:created>
  <dcterms:modified xsi:type="dcterms:W3CDTF">2012-09-18T11:21:46Z</dcterms:modified>
</cp:coreProperties>
</file>